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Shared\Resident Cost Table\"/>
    </mc:Choice>
  </mc:AlternateContent>
  <xr:revisionPtr revIDLastSave="0" documentId="8_{A0223D42-CF77-4A82-93E5-13E28E78E4B5}" xr6:coauthVersionLast="47" xr6:coauthVersionMax="47" xr10:uidLastSave="{00000000-0000-0000-0000-000000000000}"/>
  <bookViews>
    <workbookView xWindow="-108" yWindow="-108" windowWidth="23256" windowHeight="12576" xr2:uid="{C6D0CA32-9943-4AE1-A6FA-78426A02B2DE}"/>
  </bookViews>
  <sheets>
    <sheet name="FY26" sheetId="4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J7" i="4" s="1"/>
  <c r="E8" i="4"/>
  <c r="J8" i="4" s="1"/>
  <c r="E9" i="4"/>
  <c r="J9" i="4" s="1"/>
  <c r="E10" i="4"/>
  <c r="J10" i="4" s="1"/>
  <c r="E11" i="4"/>
  <c r="E12" i="4"/>
  <c r="E4" i="4"/>
  <c r="J12" i="4"/>
  <c r="N12" i="4" s="1"/>
  <c r="O12" i="4" s="1"/>
  <c r="R12" i="4" s="1"/>
  <c r="J4" i="4"/>
  <c r="L12" i="4"/>
  <c r="L11" i="4"/>
  <c r="L10" i="4"/>
  <c r="L9" i="4"/>
  <c r="L8" i="4"/>
  <c r="L7" i="4"/>
  <c r="L6" i="4"/>
  <c r="N6" i="4" s="1"/>
  <c r="O6" i="4" s="1"/>
  <c r="R6" i="4" s="1"/>
  <c r="L5" i="4"/>
  <c r="L4" i="4"/>
  <c r="J5" i="4"/>
  <c r="J11" i="4"/>
  <c r="N11" i="4" s="1"/>
  <c r="O11" i="4" s="1"/>
  <c r="R11" i="4" s="1"/>
  <c r="J6" i="4"/>
  <c r="N9" i="4" l="1"/>
  <c r="O9" i="4" s="1"/>
  <c r="R9" i="4" s="1"/>
  <c r="N10" i="4"/>
  <c r="O10" i="4" s="1"/>
  <c r="N8" i="4"/>
  <c r="O8" i="4" s="1"/>
  <c r="R8" i="4" s="1"/>
  <c r="N7" i="4"/>
  <c r="O7" i="4" s="1"/>
  <c r="R7" i="4" s="1"/>
  <c r="N5" i="4"/>
  <c r="O5" i="4" s="1"/>
  <c r="R5" i="4" s="1"/>
  <c r="N4" i="4"/>
  <c r="R10" i="4"/>
  <c r="R14" i="4" s="1"/>
  <c r="O4" i="4"/>
  <c r="R4" i="4" s="1"/>
</calcChain>
</file>

<file path=xl/sharedStrings.xml><?xml version="1.0" encoding="utf-8"?>
<sst xmlns="http://schemas.openxmlformats.org/spreadsheetml/2006/main" count="21" uniqueCount="20">
  <si>
    <r>
      <t>2025-2026 ANNUAL ESTIMATED COST PER EMPLOYEE</t>
    </r>
    <r>
      <rPr>
        <sz val="12"/>
        <color indexed="10"/>
        <rFont val="Calibri"/>
        <family val="2"/>
      </rPr>
      <t xml:space="preserve"> (</t>
    </r>
    <r>
      <rPr>
        <b/>
        <sz val="12"/>
        <color indexed="10"/>
        <rFont val="Calibri"/>
        <family val="2"/>
      </rPr>
      <t>SUBJECT TO CHANGE)</t>
    </r>
  </si>
  <si>
    <t>PAY LEVEL</t>
  </si>
  <si>
    <t>REGULAR SALARY</t>
  </si>
  <si>
    <t>MO SUPPLEMENT</t>
  </si>
  <si>
    <t>1 X SUPPLEMENT</t>
  </si>
  <si>
    <t>TOTAL SALARY</t>
  </si>
  <si>
    <t>BENEFIT %</t>
  </si>
  <si>
    <t>TOTAL ER  PAID BENEFITS</t>
  </si>
  <si>
    <t>RISK CLASS</t>
  </si>
  <si>
    <t>PLI</t>
  </si>
  <si>
    <t>FRINGE</t>
  </si>
  <si>
    <t>ADMIN-O/H</t>
  </si>
  <si>
    <t>TOTALS</t>
  </si>
  <si>
    <t>NUMBER OF EMPLOYEES</t>
  </si>
  <si>
    <t>TOTAL PER PAY LEVEL</t>
  </si>
  <si>
    <t>RATES/MO.</t>
  </si>
  <si>
    <t>GRAND TOTAL</t>
  </si>
  <si>
    <t>NOTE:</t>
  </si>
  <si>
    <t xml:space="preserve">1. MAKE SURE TO CHANGE THE RISK CLASS </t>
  </si>
  <si>
    <t>2. YOU CAN ONLY CHANGE AND KEY  YOUR INFORMATION IN THE GREEN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</si>
</sst>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&quot;$&quot;#,##0.00"/>
    <numFmt numFmtId="166" formatCode="&quot;$&quot;#,##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indexed="10"/>
      <name val="Calibri"/>
      <family val="2"/>
    </font>
    <font>
      <b/>
      <sz val="12"/>
      <color indexed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rgb="FF5E5F6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5" fontId="6" fillId="3" borderId="0" xfId="1" applyNumberFormat="1" applyFont="1" applyFill="1" applyProtection="1">
      <protection locked="0"/>
    </xf>
    <xf numFmtId="0" fontId="6" fillId="3" borderId="0" xfId="1" applyNumberFormat="1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165" fontId="6" fillId="3" borderId="0" xfId="0" applyNumberFormat="1" applyFont="1" applyFill="1" applyProtection="1">
      <protection locked="0"/>
    </xf>
    <xf numFmtId="0" fontId="8" fillId="0" borderId="0" xfId="0" applyFont="1"/>
    <xf numFmtId="0" fontId="6" fillId="0" borderId="0" xfId="0" applyFont="1"/>
    <xf numFmtId="44" fontId="6" fillId="0" borderId="0" xfId="2" applyFont="1" applyProtection="1"/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6" fontId="7" fillId="0" borderId="0" xfId="3" applyNumberFormat="1" applyFont="1" applyAlignment="1">
      <alignment horizontal="center"/>
    </xf>
    <xf numFmtId="165" fontId="7" fillId="0" borderId="0" xfId="3" applyNumberFormat="1" applyFont="1"/>
    <xf numFmtId="165" fontId="6" fillId="0" borderId="0" xfId="1" applyNumberFormat="1" applyFont="1" applyProtection="1"/>
    <xf numFmtId="9" fontId="7" fillId="0" borderId="0" xfId="5" applyFont="1" applyAlignment="1" applyProtection="1">
      <alignment horizontal="center"/>
    </xf>
    <xf numFmtId="165" fontId="6" fillId="0" borderId="0" xfId="0" applyNumberFormat="1" applyFont="1"/>
    <xf numFmtId="43" fontId="6" fillId="0" borderId="0" xfId="1" applyFont="1" applyProtection="1"/>
    <xf numFmtId="0" fontId="6" fillId="0" borderId="0" xfId="1" applyNumberFormat="1" applyFont="1" applyAlignment="1" applyProtection="1">
      <alignment horizontal="center"/>
    </xf>
    <xf numFmtId="7" fontId="6" fillId="0" borderId="0" xfId="1" applyNumberFormat="1" applyFont="1" applyProtection="1"/>
    <xf numFmtId="43" fontId="9" fillId="4" borderId="3" xfId="1" applyFont="1" applyFill="1" applyBorder="1" applyProtection="1"/>
    <xf numFmtId="0" fontId="10" fillId="4" borderId="4" xfId="0" applyFont="1" applyFill="1" applyBorder="1"/>
    <xf numFmtId="0" fontId="10" fillId="4" borderId="5" xfId="0" applyFont="1" applyFill="1" applyBorder="1"/>
    <xf numFmtId="164" fontId="6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11" fillId="0" borderId="0" xfId="0" applyFont="1"/>
    <xf numFmtId="165" fontId="6" fillId="0" borderId="2" xfId="0" applyNumberFormat="1" applyFont="1" applyBorder="1"/>
    <xf numFmtId="43" fontId="10" fillId="4" borderId="6" xfId="1" applyFont="1" applyFill="1" applyBorder="1" applyAlignment="1" applyProtection="1">
      <alignment horizontal="left" vertical="center" wrapText="1"/>
    </xf>
    <xf numFmtId="43" fontId="10" fillId="4" borderId="0" xfId="1" applyFont="1" applyFill="1" applyBorder="1" applyAlignment="1" applyProtection="1">
      <alignment horizontal="left" vertical="center" wrapText="1"/>
    </xf>
    <xf numFmtId="43" fontId="10" fillId="4" borderId="7" xfId="1" applyFont="1" applyFill="1" applyBorder="1" applyAlignment="1" applyProtection="1">
      <alignment horizontal="left" vertical="center" wrapText="1"/>
    </xf>
    <xf numFmtId="43" fontId="10" fillId="4" borderId="8" xfId="1" applyFont="1" applyFill="1" applyBorder="1" applyAlignment="1" applyProtection="1">
      <alignment horizontal="left" vertical="center" wrapText="1"/>
    </xf>
    <xf numFmtId="43" fontId="10" fillId="4" borderId="9" xfId="1" applyFont="1" applyFill="1" applyBorder="1" applyAlignment="1" applyProtection="1">
      <alignment horizontal="left" vertical="center" wrapText="1"/>
    </xf>
    <xf numFmtId="43" fontId="10" fillId="4" borderId="10" xfId="1" applyFont="1" applyFill="1" applyBorder="1" applyAlignment="1" applyProtection="1">
      <alignment horizontal="left" vertical="center" wrapText="1"/>
    </xf>
  </cellXfs>
  <cellStyles count="6">
    <cellStyle name="Comma" xfId="1" builtinId="3"/>
    <cellStyle name="Currency" xfId="2" builtinId="4"/>
    <cellStyle name="Normal" xfId="0" builtinId="0"/>
    <cellStyle name="Normal 2" xfId="3" xr:uid="{DF0BCA53-EC7F-4497-8A56-5A1767ACBF03}"/>
    <cellStyle name="Normal 2 2 2 2" xfId="4" xr:uid="{EB953414-A252-4F4E-A386-B39095A9FB4F}"/>
    <cellStyle name="Percent 2" xfId="5" xr:uid="{281CB816-BAD9-4692-BA69-78AFD0801B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5C2E-367B-4AA5-887B-FBEEEC1B2D59}">
  <sheetPr>
    <tabColor theme="9" tint="-0.249977111117893"/>
    <pageSetUpPr fitToPage="1"/>
  </sheetPr>
  <dimension ref="A1:R34"/>
  <sheetViews>
    <sheetView tabSelected="1" zoomScaleNormal="100" workbookViewId="0">
      <selection activeCell="Q12" sqref="Q12"/>
    </sheetView>
  </sheetViews>
  <sheetFormatPr defaultColWidth="9.109375" defaultRowHeight="13.8" x14ac:dyDescent="0.3"/>
  <cols>
    <col min="1" max="1" width="12" style="6" customWidth="1"/>
    <col min="2" max="2" width="13.88671875" style="6" bestFit="1" customWidth="1"/>
    <col min="3" max="3" width="15.5546875" style="6" customWidth="1"/>
    <col min="4" max="4" width="13.6640625" style="6" customWidth="1"/>
    <col min="5" max="5" width="12" style="6" customWidth="1"/>
    <col min="6" max="6" width="12.109375" style="6" customWidth="1"/>
    <col min="7" max="7" width="7.6640625" style="6" bestFit="1" customWidth="1"/>
    <col min="8" max="8" width="9.109375" style="6" bestFit="1" customWidth="1"/>
    <col min="9" max="9" width="10.44140625" style="6" bestFit="1" customWidth="1"/>
    <col min="10" max="10" width="20.33203125" style="6" bestFit="1" customWidth="1"/>
    <col min="11" max="11" width="12" style="6" customWidth="1"/>
    <col min="12" max="12" width="10" style="6" customWidth="1"/>
    <col min="13" max="13" width="9.44140625" style="6" bestFit="1" customWidth="1"/>
    <col min="14" max="14" width="10.44140625" style="6" customWidth="1"/>
    <col min="15" max="15" width="10.6640625" style="6" customWidth="1"/>
    <col min="16" max="16" width="9.44140625" style="6" bestFit="1" customWidth="1"/>
    <col min="17" max="17" width="22.109375" style="6" customWidth="1"/>
    <col min="18" max="18" width="19.88671875" style="6" customWidth="1"/>
    <col min="19" max="16384" width="9.109375" style="6"/>
  </cols>
  <sheetData>
    <row r="1" spans="1:18" s="5" customFormat="1" ht="15.6" x14ac:dyDescent="0.3">
      <c r="A1" s="5" t="s">
        <v>0</v>
      </c>
    </row>
    <row r="2" spans="1:18" x14ac:dyDescent="0.3">
      <c r="I2" s="7"/>
    </row>
    <row r="3" spans="1:18" x14ac:dyDescent="0.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/>
      <c r="G3" s="8"/>
      <c r="H3" s="8"/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Q3" s="8" t="s">
        <v>13</v>
      </c>
      <c r="R3" s="8" t="s">
        <v>14</v>
      </c>
    </row>
    <row r="4" spans="1:18" s="14" customFormat="1" x14ac:dyDescent="0.3">
      <c r="A4" s="9">
        <v>1</v>
      </c>
      <c r="B4" s="10">
        <v>69583.710000000006</v>
      </c>
      <c r="C4" s="1"/>
      <c r="D4" s="1"/>
      <c r="E4" s="10">
        <f>SUM(B4:D4)</f>
        <v>69583.710000000006</v>
      </c>
      <c r="F4" s="11"/>
      <c r="G4" s="12"/>
      <c r="H4" s="11"/>
      <c r="I4" s="13">
        <v>0.24</v>
      </c>
      <c r="J4" s="11">
        <f>+E4*I4</f>
        <v>16700.090400000001</v>
      </c>
      <c r="K4" s="2">
        <v>1</v>
      </c>
      <c r="L4" s="12">
        <f>(VLOOKUP(K4,$K$15:$L$19,2,FALSE))*12</f>
        <v>480</v>
      </c>
      <c r="M4" s="12">
        <v>375</v>
      </c>
      <c r="N4" s="12">
        <f t="shared" ref="N4:N12" si="0">+(+E4+J4+L4)*0.03</f>
        <v>2602.9140120000002</v>
      </c>
      <c r="O4" s="12">
        <f>+N4+M4+L4+J4+E4</f>
        <v>89741.714412000001</v>
      </c>
      <c r="Q4" s="3">
        <v>0</v>
      </c>
      <c r="R4" s="14">
        <f>O4*Q4</f>
        <v>0</v>
      </c>
    </row>
    <row r="5" spans="1:18" s="14" customFormat="1" x14ac:dyDescent="0.3">
      <c r="A5" s="9">
        <v>2</v>
      </c>
      <c r="B5" s="10">
        <v>72187.55</v>
      </c>
      <c r="C5" s="1"/>
      <c r="D5" s="1"/>
      <c r="E5" s="10">
        <f t="shared" ref="E5:E12" si="1">SUM(B5:D5)</f>
        <v>72187.55</v>
      </c>
      <c r="F5" s="11"/>
      <c r="G5" s="12"/>
      <c r="H5" s="11"/>
      <c r="I5" s="13">
        <v>0.22</v>
      </c>
      <c r="J5" s="11">
        <f t="shared" ref="J5:J12" si="2">+E5*I5</f>
        <v>15881.261</v>
      </c>
      <c r="K5" s="2">
        <v>1</v>
      </c>
      <c r="L5" s="12">
        <f t="shared" ref="L5:L12" si="3">(VLOOKUP(K5,$K$15:$L$19,2,FALSE))*12</f>
        <v>480</v>
      </c>
      <c r="M5" s="12">
        <v>375</v>
      </c>
      <c r="N5" s="12">
        <f t="shared" si="0"/>
        <v>2656.4643299999998</v>
      </c>
      <c r="O5" s="12">
        <f t="shared" ref="O5:O12" si="4">+N5+M5+L5+J5+E5</f>
        <v>91580.275330000004</v>
      </c>
      <c r="Q5" s="3">
        <v>0</v>
      </c>
      <c r="R5" s="14">
        <f t="shared" ref="R5:R10" si="5">O5*Q5</f>
        <v>0</v>
      </c>
    </row>
    <row r="6" spans="1:18" s="14" customFormat="1" x14ac:dyDescent="0.3">
      <c r="A6" s="9">
        <v>3</v>
      </c>
      <c r="B6" s="10">
        <v>74140.429999999993</v>
      </c>
      <c r="C6" s="1"/>
      <c r="D6" s="1"/>
      <c r="E6" s="10">
        <f t="shared" si="1"/>
        <v>74140.429999999993</v>
      </c>
      <c r="F6" s="11"/>
      <c r="G6" s="12"/>
      <c r="H6" s="11"/>
      <c r="I6" s="13">
        <v>0.22</v>
      </c>
      <c r="J6" s="11">
        <f t="shared" si="2"/>
        <v>16310.894599999998</v>
      </c>
      <c r="K6" s="2">
        <v>1</v>
      </c>
      <c r="L6" s="12">
        <f t="shared" si="3"/>
        <v>480</v>
      </c>
      <c r="M6" s="12">
        <v>375</v>
      </c>
      <c r="N6" s="12">
        <f t="shared" si="0"/>
        <v>2727.9397379999996</v>
      </c>
      <c r="O6" s="12">
        <f t="shared" si="4"/>
        <v>94034.264337999994</v>
      </c>
      <c r="Q6" s="3">
        <v>0</v>
      </c>
      <c r="R6" s="14">
        <f t="shared" si="5"/>
        <v>0</v>
      </c>
    </row>
    <row r="7" spans="1:18" s="14" customFormat="1" x14ac:dyDescent="0.3">
      <c r="A7" s="9">
        <v>4</v>
      </c>
      <c r="B7" s="10">
        <v>77134.64</v>
      </c>
      <c r="C7" s="1"/>
      <c r="D7" s="1"/>
      <c r="E7" s="10">
        <f t="shared" si="1"/>
        <v>77134.64</v>
      </c>
      <c r="F7" s="11"/>
      <c r="G7" s="12"/>
      <c r="H7" s="11"/>
      <c r="I7" s="13">
        <v>0.22</v>
      </c>
      <c r="J7" s="11">
        <f t="shared" si="2"/>
        <v>16969.620800000001</v>
      </c>
      <c r="K7" s="2">
        <v>1</v>
      </c>
      <c r="L7" s="12">
        <f t="shared" si="3"/>
        <v>480</v>
      </c>
      <c r="M7" s="12">
        <v>375</v>
      </c>
      <c r="N7" s="12">
        <f t="shared" si="0"/>
        <v>2837.5278239999998</v>
      </c>
      <c r="O7" s="12">
        <f t="shared" si="4"/>
        <v>97796.788624000008</v>
      </c>
      <c r="Q7" s="3">
        <v>0</v>
      </c>
      <c r="R7" s="14">
        <f t="shared" si="5"/>
        <v>0</v>
      </c>
    </row>
    <row r="8" spans="1:18" s="14" customFormat="1" x14ac:dyDescent="0.3">
      <c r="A8" s="9">
        <v>5</v>
      </c>
      <c r="B8" s="10">
        <v>80897.23</v>
      </c>
      <c r="C8" s="1"/>
      <c r="D8" s="1"/>
      <c r="E8" s="10">
        <f t="shared" si="1"/>
        <v>80897.23</v>
      </c>
      <c r="F8" s="11"/>
      <c r="G8" s="12"/>
      <c r="H8" s="11"/>
      <c r="I8" s="13">
        <v>0.22</v>
      </c>
      <c r="J8" s="11">
        <f t="shared" si="2"/>
        <v>17797.390599999999</v>
      </c>
      <c r="K8" s="2">
        <v>1</v>
      </c>
      <c r="L8" s="12">
        <f t="shared" si="3"/>
        <v>480</v>
      </c>
      <c r="M8" s="12">
        <v>375</v>
      </c>
      <c r="N8" s="12">
        <f t="shared" si="0"/>
        <v>2975.2386179999999</v>
      </c>
      <c r="O8" s="12">
        <f t="shared" si="4"/>
        <v>102524.859218</v>
      </c>
      <c r="Q8" s="3">
        <v>0</v>
      </c>
      <c r="R8" s="14">
        <f t="shared" si="5"/>
        <v>0</v>
      </c>
    </row>
    <row r="9" spans="1:18" s="14" customFormat="1" x14ac:dyDescent="0.3">
      <c r="A9" s="9">
        <v>6</v>
      </c>
      <c r="B9" s="10">
        <v>83519.61</v>
      </c>
      <c r="C9" s="1"/>
      <c r="D9" s="1"/>
      <c r="E9" s="10">
        <f t="shared" si="1"/>
        <v>83519.61</v>
      </c>
      <c r="F9" s="11"/>
      <c r="G9" s="12"/>
      <c r="H9" s="11"/>
      <c r="I9" s="13">
        <v>0.22</v>
      </c>
      <c r="J9" s="11">
        <f t="shared" si="2"/>
        <v>18374.314200000001</v>
      </c>
      <c r="K9" s="2">
        <v>1</v>
      </c>
      <c r="L9" s="12">
        <f t="shared" si="3"/>
        <v>480</v>
      </c>
      <c r="M9" s="12">
        <v>375</v>
      </c>
      <c r="N9" s="12">
        <f t="shared" si="0"/>
        <v>3071.2177260000003</v>
      </c>
      <c r="O9" s="12">
        <f t="shared" si="4"/>
        <v>105820.141926</v>
      </c>
      <c r="Q9" s="3">
        <v>0</v>
      </c>
      <c r="R9" s="14">
        <f t="shared" si="5"/>
        <v>0</v>
      </c>
    </row>
    <row r="10" spans="1:18" s="14" customFormat="1" x14ac:dyDescent="0.3">
      <c r="A10" s="9">
        <v>7</v>
      </c>
      <c r="B10" s="10">
        <v>86335.63</v>
      </c>
      <c r="C10" s="1"/>
      <c r="D10" s="1"/>
      <c r="E10" s="10">
        <f t="shared" si="1"/>
        <v>86335.63</v>
      </c>
      <c r="F10" s="11"/>
      <c r="G10" s="12"/>
      <c r="H10" s="11"/>
      <c r="I10" s="13">
        <v>0.22</v>
      </c>
      <c r="J10" s="11">
        <f t="shared" si="2"/>
        <v>18993.838600000003</v>
      </c>
      <c r="K10" s="2">
        <v>1</v>
      </c>
      <c r="L10" s="12">
        <f t="shared" si="3"/>
        <v>480</v>
      </c>
      <c r="M10" s="12">
        <v>375</v>
      </c>
      <c r="N10" s="12">
        <f t="shared" si="0"/>
        <v>3174.2840580000002</v>
      </c>
      <c r="O10" s="12">
        <f>+N10+M10+L10+J10+E10</f>
        <v>109358.75265800001</v>
      </c>
      <c r="Q10" s="3">
        <v>0</v>
      </c>
      <c r="R10" s="14">
        <f t="shared" si="5"/>
        <v>0</v>
      </c>
    </row>
    <row r="11" spans="1:18" s="14" customFormat="1" x14ac:dyDescent="0.3">
      <c r="A11" s="9">
        <v>8</v>
      </c>
      <c r="B11" s="10">
        <v>88494.51</v>
      </c>
      <c r="C11" s="4"/>
      <c r="D11" s="4"/>
      <c r="E11" s="10">
        <f t="shared" si="1"/>
        <v>88494.51</v>
      </c>
      <c r="F11" s="11"/>
      <c r="G11" s="12"/>
      <c r="H11" s="11"/>
      <c r="I11" s="13">
        <v>0.22</v>
      </c>
      <c r="J11" s="11">
        <f t="shared" si="2"/>
        <v>19468.7922</v>
      </c>
      <c r="K11" s="2">
        <v>1</v>
      </c>
      <c r="L11" s="12">
        <f t="shared" si="3"/>
        <v>480</v>
      </c>
      <c r="M11" s="12">
        <v>375</v>
      </c>
      <c r="N11" s="12">
        <f t="shared" si="0"/>
        <v>3253.2990659999996</v>
      </c>
      <c r="O11" s="12">
        <f t="shared" si="4"/>
        <v>112071.601266</v>
      </c>
      <c r="Q11" s="3">
        <v>0</v>
      </c>
      <c r="R11" s="14">
        <f>O11*Q11</f>
        <v>0</v>
      </c>
    </row>
    <row r="12" spans="1:18" s="14" customFormat="1" x14ac:dyDescent="0.3">
      <c r="A12" s="9">
        <v>9</v>
      </c>
      <c r="B12" s="10">
        <v>90705.919999999998</v>
      </c>
      <c r="C12" s="4"/>
      <c r="D12" s="4"/>
      <c r="E12" s="10">
        <f t="shared" si="1"/>
        <v>90705.919999999998</v>
      </c>
      <c r="F12" s="11"/>
      <c r="G12" s="12"/>
      <c r="H12" s="11"/>
      <c r="I12" s="13">
        <v>0.22</v>
      </c>
      <c r="J12" s="11">
        <f t="shared" si="2"/>
        <v>19955.3024</v>
      </c>
      <c r="K12" s="2">
        <v>1</v>
      </c>
      <c r="L12" s="12">
        <f t="shared" si="3"/>
        <v>480</v>
      </c>
      <c r="M12" s="12">
        <v>375</v>
      </c>
      <c r="N12" s="12">
        <f t="shared" si="0"/>
        <v>3334.236672</v>
      </c>
      <c r="O12" s="12">
        <f t="shared" si="4"/>
        <v>114850.459072</v>
      </c>
      <c r="Q12" s="3">
        <v>0</v>
      </c>
      <c r="R12" s="14">
        <f>O12*Q12</f>
        <v>0</v>
      </c>
    </row>
    <row r="13" spans="1:18" x14ac:dyDescent="0.3">
      <c r="A13" s="9"/>
      <c r="B13" s="15"/>
      <c r="E13" s="15"/>
      <c r="F13" s="15"/>
      <c r="G13" s="15"/>
      <c r="I13" s="15"/>
      <c r="J13" s="15"/>
    </row>
    <row r="14" spans="1:18" x14ac:dyDescent="0.3">
      <c r="I14" s="9"/>
      <c r="J14" s="9"/>
      <c r="K14" s="8" t="s">
        <v>8</v>
      </c>
      <c r="L14" s="8" t="s">
        <v>15</v>
      </c>
      <c r="Q14" s="8" t="s">
        <v>16</v>
      </c>
      <c r="R14" s="24">
        <f>SUM(R4:R12)</f>
        <v>0</v>
      </c>
    </row>
    <row r="15" spans="1:18" x14ac:dyDescent="0.3">
      <c r="K15" s="16">
        <v>1</v>
      </c>
      <c r="L15" s="17">
        <v>40</v>
      </c>
    </row>
    <row r="16" spans="1:18" x14ac:dyDescent="0.3">
      <c r="K16" s="16">
        <v>2</v>
      </c>
      <c r="L16" s="17">
        <v>65</v>
      </c>
    </row>
    <row r="17" spans="2:13" x14ac:dyDescent="0.3">
      <c r="K17" s="16">
        <v>3</v>
      </c>
      <c r="L17" s="17">
        <v>101</v>
      </c>
    </row>
    <row r="18" spans="2:13" x14ac:dyDescent="0.3">
      <c r="K18" s="16">
        <v>4</v>
      </c>
      <c r="L18" s="17">
        <v>188</v>
      </c>
    </row>
    <row r="19" spans="2:13" x14ac:dyDescent="0.3">
      <c r="K19" s="16">
        <v>5</v>
      </c>
      <c r="L19" s="17">
        <v>278</v>
      </c>
    </row>
    <row r="21" spans="2:13" x14ac:dyDescent="0.3">
      <c r="K21" s="18" t="s">
        <v>17</v>
      </c>
      <c r="L21" s="19"/>
      <c r="M21" s="20"/>
    </row>
    <row r="22" spans="2:13" ht="12.75" customHeight="1" x14ac:dyDescent="0.3">
      <c r="B22" s="21"/>
      <c r="K22" s="25" t="s">
        <v>18</v>
      </c>
      <c r="L22" s="26"/>
      <c r="M22" s="27"/>
    </row>
    <row r="23" spans="2:13" x14ac:dyDescent="0.3">
      <c r="K23" s="25"/>
      <c r="L23" s="26"/>
      <c r="M23" s="27"/>
    </row>
    <row r="24" spans="2:13" x14ac:dyDescent="0.3">
      <c r="K24" s="25"/>
      <c r="L24" s="26"/>
      <c r="M24" s="27"/>
    </row>
    <row r="25" spans="2:13" ht="12.75" customHeight="1" x14ac:dyDescent="0.3">
      <c r="K25" s="25" t="s">
        <v>19</v>
      </c>
      <c r="L25" s="26"/>
      <c r="M25" s="27"/>
    </row>
    <row r="26" spans="2:13" x14ac:dyDescent="0.3">
      <c r="K26" s="25"/>
      <c r="L26" s="26"/>
      <c r="M26" s="27"/>
    </row>
    <row r="27" spans="2:13" x14ac:dyDescent="0.3">
      <c r="K27" s="25"/>
      <c r="L27" s="26"/>
      <c r="M27" s="27"/>
    </row>
    <row r="28" spans="2:13" x14ac:dyDescent="0.3">
      <c r="K28" s="28"/>
      <c r="L28" s="29"/>
      <c r="M28" s="30"/>
    </row>
    <row r="29" spans="2:13" x14ac:dyDescent="0.3">
      <c r="B29" s="22"/>
      <c r="C29"/>
      <c r="D29"/>
      <c r="E29"/>
    </row>
    <row r="30" spans="2:13" x14ac:dyDescent="0.3">
      <c r="B30" s="22"/>
      <c r="C30"/>
      <c r="D30"/>
      <c r="E30"/>
    </row>
    <row r="31" spans="2:13" x14ac:dyDescent="0.3">
      <c r="B31" s="22"/>
      <c r="C31"/>
      <c r="D31"/>
      <c r="E31"/>
    </row>
    <row r="32" spans="2:13" x14ac:dyDescent="0.3">
      <c r="B32" s="22"/>
      <c r="C32"/>
      <c r="D32"/>
      <c r="E32"/>
    </row>
    <row r="33" spans="2:5" x14ac:dyDescent="0.3">
      <c r="B33" s="22"/>
      <c r="C33"/>
      <c r="D33"/>
      <c r="E33"/>
    </row>
    <row r="34" spans="2:5" ht="14.4" x14ac:dyDescent="0.3">
      <c r="B34" s="23"/>
      <c r="C34"/>
      <c r="D34"/>
      <c r="E34"/>
    </row>
  </sheetData>
  <sheetProtection algorithmName="SHA-512" hashValue="U1fjwwpDz7Q4N6UD7sAaPCFphMJ7n+7s8WgzCS6x+1Vfgi3V8lj4iIyGgOZZ8ooF41m0CO5Ymw1kKVzJaRGy+g==" saltValue="4lyPpmRzhlE+7WzcUkEpHg==" spinCount="100000" sheet="1" objects="1" scenarios="1"/>
  <mergeCells count="2">
    <mergeCell ref="K22:M24"/>
    <mergeCell ref="K25:M28"/>
  </mergeCells>
  <pageMargins left="0.75" right="0.75" top="1" bottom="1" header="0.5" footer="0.5"/>
  <pageSetup paperSize="5" scale="70" orientation="landscape" r:id="rId1"/>
  <headerFooter alignWithMargins="0"/>
  <ignoredErrors>
    <ignoredError sqref="E4:E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C665-3244-415A-BDE5-4F2257EC92AD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2800-4841-449B-8B5F-F41534B5A26A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FY26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Cambel, Allan S</dc:creator>
  <cp:keywords/>
  <dc:description/>
  <cp:lastModifiedBy>Galletti, Shari L</cp:lastModifiedBy>
  <cp:revision/>
  <dcterms:created xsi:type="dcterms:W3CDTF">2004-07-27T18:28:13Z</dcterms:created>
  <dcterms:modified xsi:type="dcterms:W3CDTF">2024-10-24T19:04:07Z</dcterms:modified>
  <cp:category/>
  <cp:contentStatus/>
</cp:coreProperties>
</file>